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ffordable Housing\2023 IAH Proposal Call\Proposal Work\Final Calculators\"/>
    </mc:Choice>
  </mc:AlternateContent>
  <xr:revisionPtr revIDLastSave="0" documentId="13_ncr:1_{21FBF40D-2E6D-4AE9-BAB2-71E23AB97418}" xr6:coauthVersionLast="36" xr6:coauthVersionMax="36" xr10:uidLastSave="{00000000-0000-0000-0000-000000000000}"/>
  <workbookProtection workbookAlgorithmName="SHA-512" workbookHashValue="mG74Ot6/LNsTskAxeUIBiZd7uijlMCL/q5hTtjWoNw12a6tv8XYG+Lfuk6MTA/r9frSswnv3ExFq1W/qPqdw2Q==" workbookSaltValue="H6ROxrKVineQG/StCGqN6w==" workbookSpinCount="100000" lockStructure="1"/>
  <bookViews>
    <workbookView xWindow="0" yWindow="0" windowWidth="28800" windowHeight="10608" xr2:uid="{00000000-000D-0000-FFFF-FFFF00000000}"/>
  </bookViews>
  <sheets>
    <sheet name="Community Funding Calculator" sheetId="1" r:id="rId1"/>
    <sheet name="Backup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I11" i="1" l="1"/>
  <c r="G11" i="1"/>
  <c r="G7" i="1" l="1"/>
  <c r="C11" i="1" l="1"/>
  <c r="I17" i="1" l="1"/>
  <c r="G17" i="1"/>
  <c r="I15" i="1"/>
  <c r="G15" i="1"/>
  <c r="I13" i="1"/>
  <c r="G13" i="1"/>
  <c r="I9" i="1"/>
  <c r="C23" i="1"/>
  <c r="C21" i="1"/>
  <c r="C19" i="1"/>
  <c r="C17" i="1"/>
  <c r="C15" i="1"/>
  <c r="C13" i="1"/>
  <c r="C9" i="1"/>
  <c r="I23" i="1" l="1"/>
  <c r="G19" i="1"/>
  <c r="G23" i="1" s="1"/>
</calcChain>
</file>

<file path=xl/sharedStrings.xml><?xml version="1.0" encoding="utf-8"?>
<sst xmlns="http://schemas.openxmlformats.org/spreadsheetml/2006/main" count="36" uniqueCount="35">
  <si>
    <t>Questions</t>
  </si>
  <si>
    <t>Where will your project be located?</t>
  </si>
  <si>
    <t>How long will you agree to keep rents at affordable rates?</t>
  </si>
  <si>
    <t>Total funding per affordable unit</t>
  </si>
  <si>
    <t>Answers</t>
  </si>
  <si>
    <t xml:space="preserve">Funding </t>
  </si>
  <si>
    <t>Score</t>
  </si>
  <si>
    <t>Labrador</t>
  </si>
  <si>
    <t>What percentage of units within your entire project are you requesting NLHC fund?</t>
  </si>
  <si>
    <t>1%-49%</t>
  </si>
  <si>
    <t>50%-99%</t>
  </si>
  <si>
    <t>25 Years</t>
  </si>
  <si>
    <t xml:space="preserve">Meet NBC 9.36 </t>
  </si>
  <si>
    <t>Will this project meet or exceed the minimum energy efficiency criteria as defined in the Proposal Call?</t>
  </si>
  <si>
    <t>10% Improvement over NBC 9.36</t>
  </si>
  <si>
    <t>20% Improvement over NBC 9.36</t>
  </si>
  <si>
    <t>Within the same community or CMA</t>
  </si>
  <si>
    <t>Within 50km</t>
  </si>
  <si>
    <t>Greater than 50km</t>
  </si>
  <si>
    <t>Funding</t>
  </si>
  <si>
    <t>Scoring</t>
  </si>
  <si>
    <t>100%</t>
  </si>
  <si>
    <t>Project Self-Assessment Questions</t>
  </si>
  <si>
    <t>30 Years</t>
  </si>
  <si>
    <t>St. John's CMA</t>
  </si>
  <si>
    <t>Other Island Communities</t>
  </si>
  <si>
    <t>Greater of 1 per project or 10%</t>
  </si>
  <si>
    <t>One (1) accessible unit beyond the minimum</t>
  </si>
  <si>
    <t>Two (2) or more accessible units beyond the minimum</t>
  </si>
  <si>
    <t>Community Housing Sector Affordable Rental Housing Funding Self-Assessment Calculator</t>
  </si>
  <si>
    <t>What percentage of NLHC funded units will be accessible?</t>
  </si>
  <si>
    <t>What is the distance from your project to an acute care hospital or health centre?</t>
  </si>
  <si>
    <r>
      <t xml:space="preserve">Please see the </t>
    </r>
    <r>
      <rPr>
        <i/>
        <sz val="11"/>
        <color theme="1"/>
        <rFont val="Calibri"/>
        <family val="2"/>
        <scheme val="minor"/>
      </rPr>
      <t xml:space="preserve">Funding Incentive Criteria </t>
    </r>
    <r>
      <rPr>
        <sz val="11"/>
        <color theme="1"/>
        <rFont val="Calibri"/>
        <family val="2"/>
        <scheme val="minor"/>
      </rPr>
      <t xml:space="preserve">section of the Proposal Call document for expanded terms and conditions of the incentive critera below </t>
    </r>
  </si>
  <si>
    <t>Total affordable units to be funded by NLHC (input number in E21)</t>
  </si>
  <si>
    <t>Total self-assessed project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</si>
</sst>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0" borderId="0" xfId="0" applyFont="1" applyFill="1" applyAlignment="1"/>
    <xf numFmtId="164" fontId="0" fillId="0" borderId="2" xfId="0" applyNumberFormat="1" applyBorder="1"/>
    <xf numFmtId="164" fontId="0" fillId="0" borderId="0" xfId="0" applyNumberFormat="1" applyBorder="1"/>
    <xf numFmtId="0" fontId="0" fillId="0" borderId="2" xfId="0" applyNumberFormat="1" applyBorder="1"/>
    <xf numFmtId="0" fontId="2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4" borderId="0" xfId="0" applyFill="1" applyBorder="1"/>
    <xf numFmtId="164" fontId="0" fillId="4" borderId="0" xfId="0" applyNumberForma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9" fontId="0" fillId="2" borderId="1" xfId="0" applyNumberFormat="1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 applyAlignment="1">
      <alignment horizontal="left"/>
    </xf>
    <xf numFmtId="0" fontId="0" fillId="2" borderId="8" xfId="0" applyFill="1" applyBorder="1"/>
    <xf numFmtId="0" fontId="0" fillId="2" borderId="9" xfId="0" applyFill="1" applyBorder="1"/>
    <xf numFmtId="49" fontId="0" fillId="2" borderId="11" xfId="0" applyNumberFormat="1" applyFill="1" applyBorder="1" applyAlignment="1">
      <alignment horizontal="left"/>
    </xf>
    <xf numFmtId="0" fontId="0" fillId="2" borderId="1" xfId="0" applyFill="1" applyBorder="1"/>
    <xf numFmtId="0" fontId="0" fillId="2" borderId="7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3" xfId="0" applyFill="1" applyBorder="1" applyAlignment="1">
      <alignment horizontal="left"/>
    </xf>
    <xf numFmtId="0" fontId="3" fillId="0" borderId="0" xfId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0" borderId="0" xfId="0" applyFont="1" applyBorder="1"/>
    <xf numFmtId="0" fontId="0" fillId="0" borderId="0" xfId="0" applyFont="1" applyFill="1" applyBorder="1" applyAlignment="1">
      <alignment horizontal="left"/>
    </xf>
    <xf numFmtId="0" fontId="0" fillId="0" borderId="10" xfId="0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nl.ca/hcs/files/findhealthservices-maphospitalsandhealthcent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4"/>
  <sheetViews>
    <sheetView tabSelected="1" workbookViewId="0">
      <selection activeCell="C23" sqref="C23"/>
    </sheetView>
  </sheetViews>
  <sheetFormatPr defaultRowHeight="14.4" x14ac:dyDescent="0.3"/>
  <cols>
    <col min="3" max="3" width="95.109375" bestFit="1" customWidth="1"/>
    <col min="4" max="4" width="0" hidden="1" customWidth="1"/>
    <col min="5" max="5" width="48.6640625" bestFit="1" customWidth="1"/>
    <col min="7" max="7" width="10.109375" bestFit="1" customWidth="1"/>
    <col min="8" max="9" width="0" hidden="1" customWidth="1"/>
  </cols>
  <sheetData>
    <row r="1" spans="2:19" ht="15" thickBot="1" x14ac:dyDescent="0.35"/>
    <row r="2" spans="2:19" ht="18.600000000000001" thickBot="1" x14ac:dyDescent="0.4">
      <c r="B2" s="38" t="s">
        <v>29</v>
      </c>
      <c r="C2" s="39"/>
      <c r="D2" s="39"/>
      <c r="E2" s="39"/>
      <c r="F2" s="39"/>
      <c r="G2" s="39"/>
      <c r="H2" s="39"/>
      <c r="I2" s="39"/>
      <c r="J2" s="40"/>
      <c r="K2" s="4"/>
      <c r="L2" s="4"/>
      <c r="M2" s="4"/>
      <c r="N2" s="4"/>
      <c r="O2" s="4"/>
      <c r="P2" s="4"/>
      <c r="Q2" s="4"/>
    </row>
    <row r="3" spans="2:19" ht="18" x14ac:dyDescent="0.35">
      <c r="B3" s="37"/>
      <c r="C3" s="36" t="s">
        <v>32</v>
      </c>
      <c r="D3" s="32"/>
      <c r="E3" s="32"/>
      <c r="F3" s="33"/>
      <c r="G3" s="33"/>
      <c r="H3" s="33"/>
      <c r="I3" s="33"/>
      <c r="J3" s="34"/>
      <c r="K3" s="4"/>
      <c r="L3" s="4"/>
      <c r="M3" s="4"/>
      <c r="N3" s="4"/>
      <c r="O3" s="4"/>
      <c r="P3" s="4"/>
      <c r="Q3" s="4"/>
    </row>
    <row r="4" spans="2:19" x14ac:dyDescent="0.3">
      <c r="B4" s="1"/>
      <c r="C4" s="3"/>
      <c r="D4" s="3"/>
      <c r="E4" s="3"/>
      <c r="F4" s="3"/>
      <c r="G4" s="3"/>
      <c r="H4" s="3"/>
      <c r="I4" s="3"/>
      <c r="J4" s="9"/>
      <c r="K4" s="3"/>
      <c r="L4" s="3"/>
      <c r="M4" s="3"/>
      <c r="N4" s="3"/>
      <c r="O4" s="3"/>
      <c r="P4" s="3"/>
      <c r="Q4" s="3"/>
      <c r="R4" s="3"/>
      <c r="S4" s="3"/>
    </row>
    <row r="5" spans="2:19" ht="15.6" x14ac:dyDescent="0.3">
      <c r="B5" s="1"/>
      <c r="C5" s="8" t="s">
        <v>22</v>
      </c>
      <c r="D5" s="8"/>
      <c r="E5" s="8" t="s">
        <v>4</v>
      </c>
      <c r="F5" s="8"/>
      <c r="G5" s="8" t="s">
        <v>19</v>
      </c>
      <c r="H5" s="8"/>
      <c r="I5" s="8" t="s">
        <v>20</v>
      </c>
      <c r="J5" s="9"/>
      <c r="K5" s="3"/>
      <c r="L5" s="3"/>
      <c r="M5" s="3"/>
      <c r="N5" s="3"/>
      <c r="O5" s="3"/>
      <c r="P5" s="3"/>
      <c r="Q5" s="3"/>
      <c r="R5" s="3"/>
      <c r="S5" s="3"/>
    </row>
    <row r="6" spans="2:19" ht="15" thickBot="1" x14ac:dyDescent="0.35">
      <c r="B6" s="1"/>
      <c r="C6" s="35"/>
      <c r="D6" s="3"/>
      <c r="E6" s="3"/>
      <c r="F6" s="3"/>
      <c r="G6" s="3"/>
      <c r="H6" s="3"/>
      <c r="I6" s="3"/>
      <c r="J6" s="9"/>
      <c r="K6" s="3"/>
      <c r="L6" s="3"/>
      <c r="M6" s="3"/>
      <c r="N6" s="3"/>
      <c r="O6" s="3"/>
      <c r="P6" s="3"/>
      <c r="Q6" s="3"/>
      <c r="R6" s="3"/>
      <c r="S6" s="3"/>
    </row>
    <row r="7" spans="2:19" ht="15" thickBot="1" x14ac:dyDescent="0.35">
      <c r="B7" s="1"/>
      <c r="C7" s="3" t="str">
        <f>Backup!A3</f>
        <v>Where will your project be located?</v>
      </c>
      <c r="D7" s="3"/>
      <c r="E7" s="2"/>
      <c r="F7" s="3"/>
      <c r="G7" s="5" t="str">
        <f>IF(E7=Backup!B4,Backup!C4,IF(E7=Backup!B5,Backup!C5,IF(E7=Backup!B3,Backup!C3,"")))</f>
        <v/>
      </c>
      <c r="H7" s="3"/>
      <c r="I7" s="13"/>
      <c r="J7" s="9"/>
    </row>
    <row r="8" spans="2:19" ht="15" hidden="1" thickBot="1" x14ac:dyDescent="0.35">
      <c r="B8" s="1"/>
      <c r="C8" s="3"/>
      <c r="D8" s="3"/>
      <c r="E8" s="3"/>
      <c r="F8" s="3"/>
      <c r="G8" s="6"/>
      <c r="H8" s="3"/>
      <c r="I8" s="3"/>
      <c r="J8" s="9"/>
    </row>
    <row r="9" spans="2:19" ht="15" hidden="1" thickBot="1" x14ac:dyDescent="0.35">
      <c r="B9" s="1"/>
      <c r="C9" s="3" t="str">
        <f>Backup!A7</f>
        <v>What percentage of units within your entire project are you requesting NLHC fund?</v>
      </c>
      <c r="D9" s="3"/>
      <c r="E9" s="7"/>
      <c r="F9" s="3"/>
      <c r="G9" s="14"/>
      <c r="H9" s="3"/>
      <c r="I9" s="2" t="str">
        <f>IF(E9=Backup!B7,Backup!D7,IF(E9=Backup!B8,Backup!D8,IF(E9=Backup!B9,Backup!D9,"")))</f>
        <v/>
      </c>
      <c r="J9" s="9"/>
    </row>
    <row r="10" spans="2:19" ht="15" thickBot="1" x14ac:dyDescent="0.35">
      <c r="B10" s="1"/>
      <c r="C10" s="3"/>
      <c r="D10" s="3"/>
      <c r="E10" s="3"/>
      <c r="F10" s="3"/>
      <c r="G10" s="6"/>
      <c r="H10" s="3"/>
      <c r="I10" s="3"/>
      <c r="J10" s="9"/>
    </row>
    <row r="11" spans="2:19" ht="15" thickBot="1" x14ac:dyDescent="0.35">
      <c r="B11" s="1"/>
      <c r="C11" s="3" t="str">
        <f>Backup!A11</f>
        <v>How long will you agree to keep rents at affordable rates?</v>
      </c>
      <c r="D11" s="3"/>
      <c r="E11" s="2"/>
      <c r="F11" s="3"/>
      <c r="G11" s="5" t="str">
        <f>IF(E11=Backup!B11,Backup!C11,IF(E11=Backup!B12,Backup!C12,""))</f>
        <v/>
      </c>
      <c r="H11" s="3"/>
      <c r="I11" s="2" t="str">
        <f>IF(E11=Backup!B11,Backup!D11,IF(E11=Backup!B12,Backup!D12,""))</f>
        <v/>
      </c>
      <c r="J11" s="9"/>
    </row>
    <row r="12" spans="2:19" ht="15" thickBot="1" x14ac:dyDescent="0.35">
      <c r="B12" s="1"/>
      <c r="C12" s="3"/>
      <c r="D12" s="3"/>
      <c r="E12" s="3"/>
      <c r="F12" s="3"/>
      <c r="G12" s="6"/>
      <c r="H12" s="3"/>
      <c r="I12" s="3"/>
      <c r="J12" s="9"/>
    </row>
    <row r="13" spans="2:19" ht="15" thickBot="1" x14ac:dyDescent="0.35">
      <c r="B13" s="1"/>
      <c r="C13" s="3" t="str">
        <f>Backup!A15</f>
        <v>Will this project meet or exceed the minimum energy efficiency criteria as defined in the Proposal Call?</v>
      </c>
      <c r="D13" s="3"/>
      <c r="E13" s="2"/>
      <c r="F13" s="3"/>
      <c r="G13" s="5" t="str">
        <f>IF(E13=Backup!B15,Backup!C15,IF(E13=Backup!B16,Backup!C16,IF(E13=Backup!B17,Backup!C17,"")))</f>
        <v/>
      </c>
      <c r="H13" s="3"/>
      <c r="I13" s="2" t="str">
        <f>IF(E13=Backup!B15,Backup!D15,IF(E13=Backup!B16,Backup!D16,IF(E13=Backup!B17,Backup!D17,"")))</f>
        <v/>
      </c>
      <c r="J13" s="9"/>
    </row>
    <row r="14" spans="2:19" ht="15" thickBot="1" x14ac:dyDescent="0.35">
      <c r="B14" s="1"/>
      <c r="C14" s="3"/>
      <c r="D14" s="3"/>
      <c r="E14" s="3"/>
      <c r="F14" s="3"/>
      <c r="G14" s="6"/>
      <c r="H14" s="3"/>
      <c r="I14" s="3"/>
      <c r="J14" s="9"/>
    </row>
    <row r="15" spans="2:19" ht="15" thickBot="1" x14ac:dyDescent="0.35">
      <c r="B15" s="1"/>
      <c r="C15" s="3" t="str">
        <f>Backup!A19</f>
        <v>What percentage of NLHC funded units will be accessible?</v>
      </c>
      <c r="D15" s="3"/>
      <c r="E15" s="2"/>
      <c r="F15" s="3"/>
      <c r="G15" s="5" t="str">
        <f>IF(E15=Backup!B19,Backup!C19,IF(E15=Backup!B20,Backup!C20,IF(E15=Backup!B21,Backup!C21,"")))</f>
        <v/>
      </c>
      <c r="H15" s="3"/>
      <c r="I15" s="2" t="str">
        <f>IF(E15=Backup!B19,Backup!D19,IF(E15=Backup!B20,Backup!D20,IF(E15=Backup!B21,Backup!D21,"")))</f>
        <v/>
      </c>
      <c r="J15" s="9"/>
    </row>
    <row r="16" spans="2:19" ht="15" thickBot="1" x14ac:dyDescent="0.35">
      <c r="B16" s="1"/>
      <c r="C16" s="3"/>
      <c r="D16" s="3"/>
      <c r="E16" s="3"/>
      <c r="F16" s="3"/>
      <c r="G16" s="6"/>
      <c r="H16" s="3"/>
      <c r="I16" s="3"/>
      <c r="J16" s="9"/>
    </row>
    <row r="17" spans="2:10" ht="15" thickBot="1" x14ac:dyDescent="0.35">
      <c r="B17" s="1"/>
      <c r="C17" s="31" t="str">
        <f>Backup!A23</f>
        <v>What is the distance from your project to an acute care hospital or health centre?</v>
      </c>
      <c r="D17" s="3"/>
      <c r="E17" s="2"/>
      <c r="F17" s="3"/>
      <c r="G17" s="5" t="str">
        <f>IF(E17=Backup!B23,Backup!C23,IF(E17=Backup!B24,Backup!C24,IF(E17=Backup!B25,Backup!C25,"")))</f>
        <v/>
      </c>
      <c r="H17" s="3"/>
      <c r="I17" s="2" t="str">
        <f>IF(E17=Backup!B23,Backup!D23,IF(E17=Backup!B24,Backup!D24,IF(E17=Backup!B25,Backup!D25,"")))</f>
        <v/>
      </c>
      <c r="J17" s="9"/>
    </row>
    <row r="18" spans="2:10" ht="15" thickBot="1" x14ac:dyDescent="0.35">
      <c r="B18" s="1"/>
      <c r="C18" s="3"/>
      <c r="D18" s="3"/>
      <c r="E18" s="3"/>
      <c r="F18" s="3"/>
      <c r="G18" s="6"/>
      <c r="H18" s="3"/>
      <c r="I18" s="3"/>
      <c r="J18" s="9"/>
    </row>
    <row r="19" spans="2:10" ht="15" thickBot="1" x14ac:dyDescent="0.35">
      <c r="B19" s="1"/>
      <c r="C19" s="3" t="str">
        <f>Backup!A27</f>
        <v>Total funding per affordable unit</v>
      </c>
      <c r="D19" s="3"/>
      <c r="E19" s="3"/>
      <c r="F19" s="3"/>
      <c r="G19" s="5">
        <f>SUM(G7:G17)</f>
        <v>0</v>
      </c>
      <c r="H19" s="3"/>
      <c r="I19" s="13"/>
      <c r="J19" s="9"/>
    </row>
    <row r="20" spans="2:10" ht="15" thickBot="1" x14ac:dyDescent="0.35">
      <c r="B20" s="1"/>
      <c r="C20" s="3"/>
      <c r="D20" s="3"/>
      <c r="E20" s="3"/>
      <c r="F20" s="3"/>
      <c r="G20" s="3"/>
      <c r="H20" s="3"/>
      <c r="I20" s="3"/>
      <c r="J20" s="9"/>
    </row>
    <row r="21" spans="2:10" ht="15" thickBot="1" x14ac:dyDescent="0.35">
      <c r="B21" s="1"/>
      <c r="C21" s="3" t="str">
        <f>Backup!A29</f>
        <v>Total affordable units to be funded by NLHC (input number in E21)</v>
      </c>
      <c r="D21" s="3"/>
      <c r="E21" s="2"/>
      <c r="F21" s="3"/>
      <c r="G21" s="3"/>
      <c r="H21" s="3"/>
      <c r="I21" s="3"/>
      <c r="J21" s="9"/>
    </row>
    <row r="22" spans="2:10" ht="15" thickBot="1" x14ac:dyDescent="0.35">
      <c r="B22" s="1"/>
      <c r="C22" s="3"/>
      <c r="D22" s="3"/>
      <c r="E22" s="3"/>
      <c r="F22" s="3"/>
      <c r="G22" s="3"/>
      <c r="H22" s="3"/>
      <c r="I22" s="3"/>
      <c r="J22" s="9"/>
    </row>
    <row r="23" spans="2:10" ht="15" thickBot="1" x14ac:dyDescent="0.35">
      <c r="B23" s="1"/>
      <c r="C23" s="3" t="str">
        <f>Backup!A31</f>
        <v>Total self-assessed project funding</v>
      </c>
      <c r="D23" s="3"/>
      <c r="E23" s="3"/>
      <c r="F23" s="3"/>
      <c r="G23" s="5">
        <f>E21*G19</f>
        <v>0</v>
      </c>
      <c r="H23" s="3"/>
      <c r="I23" s="2">
        <f>SUM(I9:I17)</f>
        <v>0</v>
      </c>
      <c r="J23" s="9"/>
    </row>
    <row r="24" spans="2:10" ht="15" thickBot="1" x14ac:dyDescent="0.35">
      <c r="B24" s="10"/>
      <c r="C24" s="11"/>
      <c r="D24" s="11"/>
      <c r="E24" s="11"/>
      <c r="F24" s="11"/>
      <c r="G24" s="11"/>
      <c r="H24" s="11"/>
      <c r="I24" s="11"/>
      <c r="J24" s="12"/>
    </row>
  </sheetData>
  <sheetProtection algorithmName="SHA-512" hashValue="0XwRB1bB7zST8N7Cs0rKnz55om4BzKBzNpeIQlOJ49MZgIMHYzNXHOa5qxUhPEfC0IDFexWbtA5VVuvkBAwe/g==" saltValue="B7vHz2hbxg0QioAqN3/ygg==" spinCount="100000" sheet="1" objects="1" scenarios="1"/>
  <protectedRanges>
    <protectedRange sqref="E21" name="Range6"/>
    <protectedRange sqref="E17" name="Range5"/>
    <protectedRange sqref="E15" name="Range4"/>
    <protectedRange sqref="E13" name="Range3"/>
    <protectedRange sqref="E11" name="Range2"/>
    <protectedRange sqref="E7" name="Range1"/>
  </protectedRanges>
  <mergeCells count="1">
    <mergeCell ref="B2:J2"/>
  </mergeCells>
  <hyperlinks>
    <hyperlink ref="C17" r:id="rId1" display="https://www.gov.nl.ca/hcs/files/findhealthservices-maphospitalsandhealthcentres.pdf" xr:uid="{00000000-0004-0000-0000-000000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Backup!$B$3:$B$5</xm:f>
          </x14:formula1>
          <xm:sqref>E7</xm:sqref>
        </x14:dataValidation>
        <x14:dataValidation type="list" allowBlank="1" showInputMessage="1" showErrorMessage="1" xr:uid="{00000000-0002-0000-0000-000001000000}">
          <x14:formula1>
            <xm:f>Backup!$B$7:$B$9</xm:f>
          </x14:formula1>
          <xm:sqref>E9</xm:sqref>
        </x14:dataValidation>
        <x14:dataValidation type="list" allowBlank="1" showInputMessage="1" showErrorMessage="1" xr:uid="{00000000-0002-0000-0000-000002000000}">
          <x14:formula1>
            <xm:f>Backup!$B$15:$B$17</xm:f>
          </x14:formula1>
          <xm:sqref>E13</xm:sqref>
        </x14:dataValidation>
        <x14:dataValidation type="list" allowBlank="1" showInputMessage="1" showErrorMessage="1" xr:uid="{00000000-0002-0000-0000-000004000000}">
          <x14:formula1>
            <xm:f>Backup!$B$19:$B$21</xm:f>
          </x14:formula1>
          <xm:sqref>E15</xm:sqref>
        </x14:dataValidation>
        <x14:dataValidation type="list" allowBlank="1" showInputMessage="1" showErrorMessage="1" xr:uid="{00000000-0002-0000-0000-000005000000}">
          <x14:formula1>
            <xm:f>Backup!$B$23:$B$25</xm:f>
          </x14:formula1>
          <xm:sqref>E17</xm:sqref>
        </x14:dataValidation>
        <x14:dataValidation type="list" allowBlank="1" showInputMessage="1" showErrorMessage="1" xr:uid="{00000000-0002-0000-0000-000006000000}">
          <x14:formula1>
            <xm:f>Backup!$B$11:$B$12</xm:f>
          </x14:formula1>
          <xm:sqref>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1"/>
  <sheetViews>
    <sheetView topLeftCell="A4" workbookViewId="0">
      <selection activeCell="A32" sqref="A32"/>
    </sheetView>
  </sheetViews>
  <sheetFormatPr defaultRowHeight="14.4" x14ac:dyDescent="0.3"/>
  <cols>
    <col min="1" max="1" width="95.109375" bestFit="1" customWidth="1"/>
    <col min="2" max="2" width="33.5546875" bestFit="1" customWidth="1"/>
  </cols>
  <sheetData>
    <row r="1" spans="1:4" ht="15" thickBot="1" x14ac:dyDescent="0.35">
      <c r="A1" s="27" t="s">
        <v>0</v>
      </c>
      <c r="B1" s="28" t="s">
        <v>4</v>
      </c>
      <c r="C1" s="28" t="s">
        <v>5</v>
      </c>
      <c r="D1" s="29" t="s">
        <v>6</v>
      </c>
    </row>
    <row r="2" spans="1:4" ht="15" thickBot="1" x14ac:dyDescent="0.35"/>
    <row r="3" spans="1:4" x14ac:dyDescent="0.3">
      <c r="A3" s="15" t="s">
        <v>1</v>
      </c>
      <c r="B3" s="16" t="s">
        <v>24</v>
      </c>
      <c r="C3" s="16">
        <v>140000</v>
      </c>
      <c r="D3" s="17"/>
    </row>
    <row r="4" spans="1:4" x14ac:dyDescent="0.3">
      <c r="A4" s="25"/>
      <c r="B4" s="19" t="s">
        <v>25</v>
      </c>
      <c r="C4" s="19">
        <v>125000</v>
      </c>
      <c r="D4" s="20">
        <v>0</v>
      </c>
    </row>
    <row r="5" spans="1:4" ht="15" thickBot="1" x14ac:dyDescent="0.35">
      <c r="A5" s="26"/>
      <c r="B5" s="22" t="s">
        <v>7</v>
      </c>
      <c r="C5" s="22">
        <v>155000</v>
      </c>
      <c r="D5" s="23">
        <v>0</v>
      </c>
    </row>
    <row r="6" spans="1:4" ht="15" hidden="1" thickBot="1" x14ac:dyDescent="0.35">
      <c r="A6" s="1"/>
    </row>
    <row r="7" spans="1:4" hidden="1" x14ac:dyDescent="0.3">
      <c r="A7" s="15" t="s">
        <v>8</v>
      </c>
      <c r="B7" s="24" t="s">
        <v>21</v>
      </c>
      <c r="C7" s="16">
        <v>0</v>
      </c>
      <c r="D7" s="17">
        <v>0</v>
      </c>
    </row>
    <row r="8" spans="1:4" hidden="1" x14ac:dyDescent="0.3">
      <c r="A8" s="25"/>
      <c r="B8" s="19" t="s">
        <v>10</v>
      </c>
      <c r="C8" s="19">
        <v>0</v>
      </c>
      <c r="D8" s="20">
        <v>5</v>
      </c>
    </row>
    <row r="9" spans="1:4" ht="15" hidden="1" thickBot="1" x14ac:dyDescent="0.35">
      <c r="A9" s="26"/>
      <c r="B9" s="22" t="s">
        <v>9</v>
      </c>
      <c r="C9" s="22">
        <v>0</v>
      </c>
      <c r="D9" s="23">
        <v>10</v>
      </c>
    </row>
    <row r="10" spans="1:4" ht="15" thickBot="1" x14ac:dyDescent="0.35">
      <c r="A10" s="1"/>
    </row>
    <row r="11" spans="1:4" x14ac:dyDescent="0.3">
      <c r="A11" s="15" t="s">
        <v>2</v>
      </c>
      <c r="B11" s="16" t="s">
        <v>11</v>
      </c>
      <c r="C11" s="16">
        <v>0</v>
      </c>
      <c r="D11" s="17">
        <v>0</v>
      </c>
    </row>
    <row r="12" spans="1:4" x14ac:dyDescent="0.3">
      <c r="A12" s="25"/>
      <c r="B12" s="19" t="s">
        <v>23</v>
      </c>
      <c r="C12" s="19">
        <v>10000</v>
      </c>
      <c r="D12" s="20">
        <v>10</v>
      </c>
    </row>
    <row r="13" spans="1:4" ht="15" thickBot="1" x14ac:dyDescent="0.35">
      <c r="A13" s="26"/>
      <c r="B13" s="22"/>
      <c r="C13" s="22"/>
      <c r="D13" s="23"/>
    </row>
    <row r="14" spans="1:4" ht="15" thickBot="1" x14ac:dyDescent="0.35">
      <c r="A14" s="1"/>
    </row>
    <row r="15" spans="1:4" x14ac:dyDescent="0.3">
      <c r="A15" s="15" t="s">
        <v>13</v>
      </c>
      <c r="B15" s="16" t="s">
        <v>12</v>
      </c>
      <c r="C15" s="16">
        <v>0</v>
      </c>
      <c r="D15" s="17">
        <v>0</v>
      </c>
    </row>
    <row r="16" spans="1:4" x14ac:dyDescent="0.3">
      <c r="A16" s="25"/>
      <c r="B16" s="19" t="s">
        <v>14</v>
      </c>
      <c r="C16" s="19">
        <v>3000</v>
      </c>
      <c r="D16" s="20">
        <v>5</v>
      </c>
    </row>
    <row r="17" spans="1:4" ht="15" thickBot="1" x14ac:dyDescent="0.35">
      <c r="A17" s="26"/>
      <c r="B17" s="22" t="s">
        <v>15</v>
      </c>
      <c r="C17" s="22">
        <v>5000</v>
      </c>
      <c r="D17" s="23">
        <v>10</v>
      </c>
    </row>
    <row r="18" spans="1:4" ht="15" thickBot="1" x14ac:dyDescent="0.35">
      <c r="A18" s="1"/>
    </row>
    <row r="19" spans="1:4" x14ac:dyDescent="0.3">
      <c r="A19" s="15" t="s">
        <v>30</v>
      </c>
      <c r="B19" s="24" t="s">
        <v>26</v>
      </c>
      <c r="C19" s="16">
        <v>0</v>
      </c>
      <c r="D19" s="17">
        <v>0</v>
      </c>
    </row>
    <row r="20" spans="1:4" x14ac:dyDescent="0.3">
      <c r="A20" s="25"/>
      <c r="B20" s="19" t="s">
        <v>27</v>
      </c>
      <c r="C20" s="19">
        <v>1000</v>
      </c>
      <c r="D20" s="20">
        <v>5</v>
      </c>
    </row>
    <row r="21" spans="1:4" ht="15" thickBot="1" x14ac:dyDescent="0.35">
      <c r="A21" s="26"/>
      <c r="B21" s="22" t="s">
        <v>28</v>
      </c>
      <c r="C21" s="22">
        <v>2500</v>
      </c>
      <c r="D21" s="23">
        <v>10</v>
      </c>
    </row>
    <row r="22" spans="1:4" ht="15" thickBot="1" x14ac:dyDescent="0.35">
      <c r="A22" s="1"/>
    </row>
    <row r="23" spans="1:4" x14ac:dyDescent="0.3">
      <c r="A23" s="15" t="s">
        <v>31</v>
      </c>
      <c r="B23" s="16" t="s">
        <v>18</v>
      </c>
      <c r="C23" s="16">
        <v>0</v>
      </c>
      <c r="D23" s="17">
        <v>0</v>
      </c>
    </row>
    <row r="24" spans="1:4" x14ac:dyDescent="0.3">
      <c r="A24" s="18"/>
      <c r="B24" s="19" t="s">
        <v>17</v>
      </c>
      <c r="C24" s="19">
        <v>5000</v>
      </c>
      <c r="D24" s="20">
        <v>5</v>
      </c>
    </row>
    <row r="25" spans="1:4" ht="15" thickBot="1" x14ac:dyDescent="0.35">
      <c r="A25" s="21"/>
      <c r="B25" s="22" t="s">
        <v>16</v>
      </c>
      <c r="C25" s="22">
        <v>7500</v>
      </c>
      <c r="D25" s="23">
        <v>10</v>
      </c>
    </row>
    <row r="26" spans="1:4" ht="15" thickBot="1" x14ac:dyDescent="0.35">
      <c r="A26" s="1"/>
    </row>
    <row r="27" spans="1:4" ht="15" thickBot="1" x14ac:dyDescent="0.35">
      <c r="A27" s="30" t="s">
        <v>3</v>
      </c>
      <c r="B27" s="28"/>
      <c r="C27" s="28"/>
      <c r="D27" s="29"/>
    </row>
    <row r="28" spans="1:4" ht="15" thickBot="1" x14ac:dyDescent="0.35">
      <c r="A28" s="1"/>
    </row>
    <row r="29" spans="1:4" ht="15" thickBot="1" x14ac:dyDescent="0.35">
      <c r="A29" s="27" t="s">
        <v>33</v>
      </c>
      <c r="B29" s="28"/>
      <c r="C29" s="28"/>
      <c r="D29" s="29"/>
    </row>
    <row r="30" spans="1:4" ht="15" thickBot="1" x14ac:dyDescent="0.35">
      <c r="A30" s="1"/>
    </row>
    <row r="31" spans="1:4" ht="15" thickBot="1" x14ac:dyDescent="0.35">
      <c r="A31" s="27" t="s">
        <v>34</v>
      </c>
      <c r="B31" s="28"/>
      <c r="C31" s="28"/>
      <c r="D31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Community Funding Calculator</vt:lpstr>
      <vt:lpstr>Backup</vt:lpstr>
    </vt:vector>
  </TitlesOfParts>
  <Company>NLHC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Grayson Kelly</dc:creator>
  <cp:lastModifiedBy>Grayson Kelly</cp:lastModifiedBy>
  <dcterms:created xsi:type="dcterms:W3CDTF">2023-04-04T18:16:57Z</dcterms:created>
  <dcterms:modified xsi:type="dcterms:W3CDTF">2023-06-08T11:12:20Z</dcterms:modified>
</cp:coreProperties>
</file>